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rfolgsrechnung" sheetId="1" r:id="rId4"/>
    <sheet name="Bilanz" sheetId="2" r:id="rId5"/>
    <sheet name="Budget" sheetId="3" r:id="rId6"/>
    <sheet name="Eröffnungsbilanz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<sst xmlns="http://schemas.openxmlformats.org/spreadsheetml/2006/main" uniqueCount="46">
  <si>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Aufwand</t>
  </si>
  <si>
    <t>Aktuell</t>
  </si>
  <si>
    <t>Vorjahr</t>
  </si>
  <si>
    <t>Nebenkosten des Geldverkehrs</t>
  </si>
  <si>
    <t>Jeevan-School</t>
  </si>
  <si>
    <t>Dolly Foundation</t>
  </si>
  <si>
    <t>Veranstaltungen</t>
  </si>
  <si>
    <t>Spesen</t>
  </si>
  <si>
    <t>Büromaterial</t>
  </si>
  <si>
    <t>Umbuchungen Paypal-Bankkonto</t>
  </si>
  <si>
    <t>Weiterer Aufwand</t>
  </si>
  <si>
    <t>Sonstiger Aufwand</t>
  </si>
  <si>
    <t>Neues Konto</t>
  </si>
  <si>
    <t>Total Aufwand</t>
  </si>
  <si>
    <t>Ertrag</t>
  </si>
  <si>
    <t>Mitgliederbeiträge</t>
  </si>
  <si>
    <t>Spenden</t>
  </si>
  <si>
    <t>Einnahmen aus Veranstaltungen</t>
  </si>
  <si>
    <t>Weiterer Ertrag</t>
  </si>
  <si>
    <t>Sonstiger Ertrag</t>
  </si>
  <si>
    <t>Zinsen</t>
  </si>
  <si>
    <t>Total Ertrag</t>
  </si>
  <si>
    <t>Erfolgsrechnung Rechnungsjahr 2020 (01.01.2020 - 31.12.2020)</t>
  </si>
  <si>
    <t>Aktiv</t>
  </si>
  <si>
    <t>Umlaufvermögen</t>
  </si>
  <si>
    <t>Kasse</t>
  </si>
  <si>
    <t>Bank</t>
  </si>
  <si>
    <t>Paypal</t>
  </si>
  <si>
    <t>Post</t>
  </si>
  <si>
    <t>Debitoren</t>
  </si>
  <si>
    <t>Anlagevermögen</t>
  </si>
  <si>
    <t>Material</t>
  </si>
  <si>
    <t>Total Aktive</t>
  </si>
  <si>
    <t>Passiv</t>
  </si>
  <si>
    <t>Eigenkapital</t>
  </si>
  <si>
    <t>Rückstellungen</t>
  </si>
  <si>
    <t>Fremdkapital</t>
  </si>
  <si>
    <t>Kreditoren</t>
  </si>
  <si>
    <t>Total Passive</t>
  </si>
  <si>
    <t>Bilanz Rechnungsjahr 2020 (31.12.2020)</t>
  </si>
  <si>
    <t>Budget</t>
  </si>
  <si>
    <t>Bisher</t>
  </si>
  <si>
    <t>Differenz</t>
  </si>
  <si>
    <t>Budget Rechnungsjahr 2020 (01.01.2020 - 31.12.2020)</t>
  </si>
  <si>
    <t>Gewinn / Verlust</t>
  </si>
  <si>
    <t>Eröffnungsbilanz Rechnungsjahr 2020 (01.01.2020)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</si>
</sst>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3"/>
      <color rgb="FF333333"/>
      <name val="Calibri"/>
    </font>
    <font>
      <b val="1"/>
      <i val="0"/>
      <strike val="0"/>
      <u val="none"/>
      <sz val="11"/>
      <color rgb="FF333333"/>
      <name val="Calibri"/>
    </font>
    <font>
      <b val="0"/>
      <i val="0"/>
      <strike val="0"/>
      <u val="none"/>
      <sz val="11"/>
      <color rgb="FF333333"/>
      <name val="Calibri"/>
    </font>
    <font>
      <b val="1"/>
      <i val="0"/>
      <strike val="0"/>
      <u val="none"/>
      <sz val="14"/>
      <color rgb="FF333333"/>
      <name val="Calibri"/>
    </font>
    <font>
      <b val="1"/>
      <i val="0"/>
      <strike val="0"/>
      <u val="none"/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5e3f1"/>
        <bgColor rgb="FFd5e3f1"/>
      </patternFill>
    </fill>
    <fill>
      <patternFill patternType="solid">
        <fgColor rgb="FFffffff"/>
        <bgColor rgb="FFffffff"/>
      </patternFill>
    </fill>
    <fill>
      <patternFill patternType="solid">
        <fgColor rgb="FFe8f0f7"/>
        <bgColor rgb="FFe8f0f7"/>
      </patternFill>
    </fill>
    <fill>
      <patternFill patternType="solid">
        <fgColor rgb="FFc0e09e"/>
        <bgColor rgb="FFc0e09e"/>
      </patternFill>
    </fill>
    <fill>
      <patternFill patternType="solid">
        <fgColor rgb="FFdceec9"/>
        <bgColor rgb="FFdceec9"/>
      </patternFill>
    </fill>
  </fills>
  <borders count="5">
    <border/>
    <border>
      <top style="thin">
        <color rgb="FFd5e3f1"/>
      </top>
    </border>
    <border>
      <top style="medium">
        <color rgb="FF333333"/>
      </top>
    </border>
    <border>
      <top style="thin">
        <color rgb="FFc0e09e"/>
      </top>
    </border>
    <border>
      <bottom style="medium">
        <color rgb="FF333333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vertical="center" textRotation="0" wrapText="false" shrinkToFit="false"/>
    </xf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2" borderId="0" applyFont="1" applyNumberFormat="0" applyFill="1" applyBorder="0" applyAlignment="1">
      <alignment vertical="center" textRotation="0" wrapText="false" shrinkToFit="false"/>
    </xf>
    <xf xfId="0" fontId="3" numFmtId="0" fillId="3" borderId="0" applyFont="1" applyNumberFormat="0" applyFill="1" applyBorder="0" applyAlignment="1">
      <alignment vertical="center" textRotation="0" wrapText="false" shrinkToFit="false"/>
    </xf>
    <xf xfId="0" fontId="3" numFmtId="4" fillId="3" borderId="0" applyFont="1" applyNumberFormat="1" applyFill="1" applyBorder="0" applyAlignment="1">
      <alignment vertical="center" textRotation="0" wrapText="false" shrinkToFit="false"/>
    </xf>
    <xf xfId="0" fontId="3" numFmtId="0" fillId="4" borderId="0" applyFont="1" applyNumberFormat="0" applyFill="1" applyBorder="0" applyAlignment="1">
      <alignment vertical="center" textRotation="0" wrapText="false" shrinkToFit="false"/>
    </xf>
    <xf xfId="0" fontId="3" numFmtId="4" fillId="4" borderId="0" applyFont="1" applyNumberFormat="1" applyFill="1" applyBorder="0" applyAlignment="1">
      <alignment vertical="center" textRotation="0" wrapText="false" shrinkToFit="false"/>
    </xf>
    <xf xfId="0" fontId="3" numFmtId="0" fillId="3" borderId="1" applyFont="1" applyNumberFormat="0" applyFill="1" applyBorder="1" applyAlignment="1">
      <alignment vertical="center" textRotation="0" wrapText="false" shrinkToFit="false"/>
    </xf>
    <xf xfId="0" fontId="3" numFmtId="4" fillId="3" borderId="1" applyFont="1" applyNumberFormat="1" applyFill="1" applyBorder="1" applyAlignment="1">
      <alignment vertical="center" textRotation="0" wrapText="false" shrinkToFit="false"/>
    </xf>
    <xf xfId="0" fontId="2" numFmtId="0" fillId="3" borderId="2" applyFont="1" applyNumberFormat="0" applyFill="1" applyBorder="1" applyAlignment="1">
      <alignment vertical="center" textRotation="0" wrapText="false" shrinkToFit="false"/>
    </xf>
    <xf xfId="0" fontId="2" numFmtId="4" fillId="3" borderId="2" applyFont="1" applyNumberFormat="1" applyFill="1" applyBorder="1" applyAlignment="1">
      <alignment vertical="center" textRotation="0" wrapText="false" shrinkToFit="false"/>
    </xf>
    <xf xfId="0" fontId="2" numFmtId="0" fillId="5" borderId="0" applyFont="1" applyNumberFormat="0" applyFill="1" applyBorder="0" applyAlignment="1">
      <alignment vertical="center" textRotation="0" wrapText="false" shrinkToFit="false"/>
    </xf>
    <xf xfId="0" fontId="3" numFmtId="0" fillId="6" borderId="0" applyFont="1" applyNumberFormat="0" applyFill="1" applyBorder="0" applyAlignment="1">
      <alignment vertical="center" textRotation="0" wrapText="false" shrinkToFit="false"/>
    </xf>
    <xf xfId="0" fontId="3" numFmtId="4" fillId="6" borderId="0" applyFont="1" applyNumberFormat="1" applyFill="1" applyBorder="0" applyAlignment="1">
      <alignment vertical="center" textRotation="0" wrapText="false" shrinkToFit="false"/>
    </xf>
    <xf xfId="0" fontId="3" numFmtId="0" fillId="3" borderId="3" applyFont="1" applyNumberFormat="0" applyFill="1" applyBorder="1" applyAlignment="1">
      <alignment vertical="center" textRotation="0" wrapText="false" shrinkToFit="false"/>
    </xf>
    <xf xfId="0" fontId="3" numFmtId="4" fillId="3" borderId="3" applyFont="1" applyNumberFormat="1" applyFill="1" applyBorder="1" applyAlignment="1">
      <alignment vertical="center" textRotation="0" wrapText="false" shrinkToFit="false"/>
    </xf>
    <xf xfId="0" fontId="4" numFmtId="0" fillId="0" borderId="4" applyFont="1" applyNumberFormat="0" applyFill="0" applyBorder="1" applyAlignment="0">
      <alignment vertical="bottom" textRotation="0" wrapText="false" shrinkToFit="false"/>
    </xf>
    <xf xfId="0" fontId="5" numFmtId="4" fillId="3" borderId="2" applyFont="1" applyNumberFormat="1" applyFill="1" applyBorder="1" applyAlignment="1">
      <alignment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9"/>
  <sheetViews>
    <sheetView tabSelected="1" workbookViewId="0" showGridLines="false" showRowColHeaders="1">
      <selection activeCell="H19" sqref="H19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34" bestFit="true" customWidth="true" style="0"/>
    <col min="3" max="3" width="10" bestFit="true" customWidth="true" style="0"/>
    <col min="4" max="4" width="11" bestFit="true" customWidth="true" style="0"/>
    <col min="5" max="5" width="2" customWidth="true" style="0"/>
    <col min="6" max="6" width="35" bestFit="true" customWidth="true" style="0"/>
    <col min="7" max="7" width="10" bestFit="true" customWidth="true" style="0"/>
    <col min="8" max="8" width="11" bestFit="true" customWidth="true" style="0"/>
  </cols>
  <sheetData>
    <row r="2" spans="1:26" customHeight="1" ht="24">
      <c r="B2" s="17" t="s">
        <v>22</v>
      </c>
      <c r="C2" s="17"/>
      <c r="D2" s="17"/>
      <c r="E2" s="17"/>
      <c r="F2" s="17"/>
      <c r="G2" s="17"/>
      <c r="H2" s="17"/>
    </row>
    <row r="4" spans="1:26">
      <c r="B4" s="1" t="s">
        <v>0</v>
      </c>
      <c r="C4" s="2" t="s">
        <v>1</v>
      </c>
      <c r="D4" s="2" t="s">
        <v>2</v>
      </c>
      <c r="F4" s="1" t="s">
        <v>14</v>
      </c>
      <c r="G4" s="2" t="s">
        <v>1</v>
      </c>
      <c r="H4" s="2" t="s">
        <v>2</v>
      </c>
    </row>
    <row r="5" spans="1:26">
      <c r="B5" s="3" t="s">
        <v>0</v>
      </c>
      <c r="C5" s="3"/>
      <c r="D5" s="3"/>
      <c r="F5" s="12" t="s">
        <v>14</v>
      </c>
      <c r="G5" s="12"/>
      <c r="H5" s="12"/>
    </row>
    <row r="6" spans="1:26">
      <c r="B6" s="4" t="s">
        <v>3</v>
      </c>
      <c r="C6" s="5">
        <v>203.62</v>
      </c>
      <c r="D6" s="5">
        <v>167.4</v>
      </c>
      <c r="F6" s="4" t="s">
        <v>15</v>
      </c>
      <c r="G6" s="5">
        <v>900</v>
      </c>
      <c r="H6" s="5">
        <v>1810</v>
      </c>
    </row>
    <row r="7" spans="1:26">
      <c r="B7" s="6" t="s">
        <v>4</v>
      </c>
      <c r="C7" s="7">
        <v>5928.94</v>
      </c>
      <c r="D7" s="7">
        <v>14863.84</v>
      </c>
      <c r="F7" s="13" t="s">
        <v>16</v>
      </c>
      <c r="G7" s="14">
        <v>8480</v>
      </c>
      <c r="H7" s="14">
        <v>14215</v>
      </c>
    </row>
    <row r="8" spans="1:26">
      <c r="B8" s="4" t="s">
        <v>5</v>
      </c>
      <c r="C8" s="5">
        <v>0</v>
      </c>
      <c r="D8" s="5">
        <v>0</v>
      </c>
      <c r="F8" s="4" t="s">
        <v>17</v>
      </c>
      <c r="G8" s="5">
        <v>0</v>
      </c>
      <c r="H8" s="5">
        <v>0</v>
      </c>
    </row>
    <row r="9" spans="1:26">
      <c r="B9" s="6" t="s">
        <v>6</v>
      </c>
      <c r="C9" s="7">
        <v>0</v>
      </c>
      <c r="D9" s="7">
        <v>0</v>
      </c>
      <c r="F9" s="15"/>
      <c r="G9" s="16">
        <f>Sum(G6:G8)</f>
        <v>9380</v>
      </c>
      <c r="H9" s="16">
        <f>Sum(H6:H8)</f>
        <v>16025</v>
      </c>
    </row>
    <row r="10" spans="1:26">
      <c r="B10" s="4" t="s">
        <v>7</v>
      </c>
      <c r="C10" s="5">
        <v>0</v>
      </c>
      <c r="D10" s="5">
        <v>0</v>
      </c>
      <c r="F10" s="12" t="s">
        <v>18</v>
      </c>
      <c r="G10" s="12"/>
      <c r="H10" s="12"/>
    </row>
    <row r="11" spans="1:26">
      <c r="B11" s="6" t="s">
        <v>8</v>
      </c>
      <c r="C11" s="7">
        <v>0</v>
      </c>
      <c r="D11" s="7">
        <v>0</v>
      </c>
      <c r="F11" s="13" t="s">
        <v>19</v>
      </c>
      <c r="G11" s="14">
        <v>0</v>
      </c>
      <c r="H11" s="14">
        <v>162.38</v>
      </c>
    </row>
    <row r="12" spans="1:26">
      <c r="B12" s="4" t="s">
        <v>9</v>
      </c>
      <c r="C12" s="5">
        <v>0</v>
      </c>
      <c r="D12" s="5">
        <v>0</v>
      </c>
      <c r="F12" s="4" t="s">
        <v>20</v>
      </c>
      <c r="G12" s="5">
        <v>0</v>
      </c>
      <c r="H12" s="5">
        <v>0</v>
      </c>
    </row>
    <row r="13" spans="1:26">
      <c r="B13" s="8"/>
      <c r="C13" s="9">
        <f>Sum(C6:C12)</f>
        <v>6132.56</v>
      </c>
      <c r="D13" s="9">
        <f>Sum(D6:D12)</f>
        <v>15031.24</v>
      </c>
      <c r="F13" s="15"/>
      <c r="G13" s="16">
        <f>Sum(G11:G12)</f>
        <v>0</v>
      </c>
      <c r="H13" s="16">
        <f>Sum(H11:H12)</f>
        <v>162.38</v>
      </c>
    </row>
    <row r="14" spans="1:26">
      <c r="B14" s="3" t="s">
        <v>10</v>
      </c>
      <c r="C14" s="3"/>
      <c r="D14" s="3"/>
      <c r="F14" s="10" t="s">
        <v>21</v>
      </c>
      <c r="G14" s="11">
        <f>Sum(G6:G8)+Sum(G11:G12)</f>
        <v>9380</v>
      </c>
      <c r="H14" s="11">
        <f>Sum(H6:H8)+Sum(H11:H12)</f>
        <v>16187.38</v>
      </c>
    </row>
    <row r="15" spans="1:26">
      <c r="B15" s="6" t="s">
        <v>11</v>
      </c>
      <c r="C15" s="7">
        <v>587.23</v>
      </c>
      <c r="D15" s="7">
        <v>0</v>
      </c>
    </row>
    <row r="16" spans="1:26">
      <c r="B16" s="4" t="s">
        <v>12</v>
      </c>
      <c r="C16" s="5">
        <v>0</v>
      </c>
      <c r="D16" s="5">
        <v>0</v>
      </c>
    </row>
    <row r="17" spans="1:26">
      <c r="B17" s="8"/>
      <c r="C17" s="9">
        <f>Sum(C15:C16)</f>
        <v>587.23</v>
      </c>
      <c r="D17" s="9">
        <f>Sum(D15:D16)</f>
        <v>0</v>
      </c>
    </row>
    <row r="18" spans="1:26">
      <c r="B18" s="10" t="s">
        <v>13</v>
      </c>
      <c r="C18" s="11">
        <f>Sum(C6:C12)+Sum(C15:C16)</f>
        <v>6719.79</v>
      </c>
      <c r="D18" s="11">
        <f>Sum(D6:D12)+Sum(D15:D16)</f>
        <v>15031.24</v>
      </c>
    </row>
    <row r="19" spans="1:26">
      <c r="B19" s="11" t="str">
        <f>IF((C18)&lt;(G14),"Gewinn","")</f>
        <v>Gewinn</v>
      </c>
      <c r="C19" s="11">
        <f>IF((C18)&lt;(G14),(G14)-(C18),"")</f>
        <v>2660.21</v>
      </c>
      <c r="D19" s="11">
        <f>IF((C18)&lt;(G14),(H14)-(D18),"")</f>
        <v>1156.14</v>
      </c>
      <c r="E19" s="10"/>
      <c r="F19" s="11" t="str">
        <f>IF((C18)&lt;(G14),"","Verlust")</f>
        <v/>
      </c>
      <c r="G19" s="11" t="str">
        <f>IF((C18)&lt;(G14),"",(C18)-(G14))</f>
        <v/>
      </c>
      <c r="H19" s="11" t="str">
        <f>IF((C18)&lt;(G14),"",(D18)-(H14))</f>
        <v/>
      </c>
    </row>
  </sheetData>
  <mergeCells>
    <mergeCell ref="B2:H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6"/>
  <sheetViews>
    <sheetView tabSelected="0" workbookViewId="0" showGridLines="false" showRowColHeaders="1">
      <selection activeCell="H16" sqref="H16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17" bestFit="true" customWidth="true" style="0"/>
    <col min="3" max="3" width="11" bestFit="true" customWidth="true" style="0"/>
    <col min="4" max="4" width="11" bestFit="true" customWidth="true" style="0"/>
    <col min="5" max="5" width="2" customWidth="true" style="0"/>
    <col min="6" max="6" width="17" bestFit="true" customWidth="true" style="0"/>
    <col min="7" max="7" width="11" bestFit="true" customWidth="true" style="0"/>
    <col min="8" max="8" width="11" bestFit="true" customWidth="true" style="0"/>
  </cols>
  <sheetData>
    <row r="2" spans="1:26" customHeight="1" ht="24">
      <c r="B2" s="17" t="s">
        <v>39</v>
      </c>
      <c r="C2" s="17"/>
      <c r="D2" s="17"/>
      <c r="E2" s="17"/>
      <c r="F2" s="17"/>
      <c r="G2" s="17"/>
      <c r="H2" s="17"/>
    </row>
    <row r="4" spans="1:26">
      <c r="B4" s="1" t="s">
        <v>23</v>
      </c>
      <c r="C4" s="2" t="s">
        <v>1</v>
      </c>
      <c r="D4" s="2" t="s">
        <v>2</v>
      </c>
      <c r="F4" s="1" t="s">
        <v>33</v>
      </c>
      <c r="G4" s="2" t="s">
        <v>1</v>
      </c>
      <c r="H4" s="2" t="s">
        <v>2</v>
      </c>
    </row>
    <row r="5" spans="1:26">
      <c r="B5" s="3" t="s">
        <v>24</v>
      </c>
      <c r="C5" s="3"/>
      <c r="D5" s="3"/>
      <c r="F5" s="12" t="s">
        <v>34</v>
      </c>
      <c r="G5" s="12"/>
      <c r="H5" s="12"/>
    </row>
    <row r="6" spans="1:26">
      <c r="B6" s="4" t="s">
        <v>25</v>
      </c>
      <c r="C6" s="5">
        <v>4.6900000000001</v>
      </c>
      <c r="D6" s="5">
        <v>134.69</v>
      </c>
      <c r="F6" s="4" t="s">
        <v>34</v>
      </c>
      <c r="G6" s="5">
        <v>13329.94</v>
      </c>
      <c r="H6" s="5">
        <v>12173.8</v>
      </c>
    </row>
    <row r="7" spans="1:26">
      <c r="B7" s="6" t="s">
        <v>26</v>
      </c>
      <c r="C7" s="7">
        <v>15555.6</v>
      </c>
      <c r="D7" s="7">
        <v>12745.39</v>
      </c>
      <c r="F7" s="13" t="s">
        <v>35</v>
      </c>
      <c r="G7" s="14">
        <v>0</v>
      </c>
      <c r="H7" s="14">
        <v>0</v>
      </c>
    </row>
    <row r="8" spans="1:26">
      <c r="B8" s="4" t="s">
        <v>27</v>
      </c>
      <c r="C8" s="5">
        <v>449.86</v>
      </c>
      <c r="D8" s="5">
        <v>449.86</v>
      </c>
      <c r="F8" s="15"/>
      <c r="G8" s="16">
        <f>Sum(G6:G7)</f>
        <v>13329.94</v>
      </c>
      <c r="H8" s="16">
        <f>Sum(H6:H7)</f>
        <v>12173.8</v>
      </c>
    </row>
    <row r="9" spans="1:26">
      <c r="B9" s="6" t="s">
        <v>28</v>
      </c>
      <c r="C9" s="7">
        <v>0</v>
      </c>
      <c r="D9" s="7">
        <v>0</v>
      </c>
      <c r="F9" s="12" t="s">
        <v>36</v>
      </c>
      <c r="G9" s="12"/>
      <c r="H9" s="12"/>
    </row>
    <row r="10" spans="1:26">
      <c r="B10" s="4" t="s">
        <v>29</v>
      </c>
      <c r="C10" s="5">
        <v>0</v>
      </c>
      <c r="D10" s="5">
        <v>0</v>
      </c>
      <c r="F10" s="4" t="s">
        <v>37</v>
      </c>
      <c r="G10" s="5">
        <v>0</v>
      </c>
      <c r="H10" s="5">
        <v>0</v>
      </c>
    </row>
    <row r="11" spans="1:26">
      <c r="B11" s="8"/>
      <c r="C11" s="9">
        <f>Sum(C6:C10)</f>
        <v>16010.15</v>
      </c>
      <c r="D11" s="9">
        <f>Sum(D6:D10)</f>
        <v>13329.94</v>
      </c>
      <c r="F11" s="15"/>
      <c r="G11" s="16">
        <f>Sum(G10:G10)</f>
        <v>0</v>
      </c>
      <c r="H11" s="16">
        <f>Sum(H10:H10)</f>
        <v>0</v>
      </c>
    </row>
    <row r="12" spans="1:26">
      <c r="B12" s="3" t="s">
        <v>30</v>
      </c>
      <c r="C12" s="3"/>
      <c r="D12" s="3"/>
      <c r="F12" s="10" t="s">
        <v>38</v>
      </c>
      <c r="G12" s="11">
        <f>Sum(G6:G7)+Sum(G10:G10)</f>
        <v>13329.94</v>
      </c>
      <c r="H12" s="11">
        <f>Sum(H6:H7)+Sum(H10:H10)</f>
        <v>12173.8</v>
      </c>
    </row>
    <row r="13" spans="1:26">
      <c r="B13" s="6" t="s">
        <v>31</v>
      </c>
      <c r="C13" s="7">
        <v>-20</v>
      </c>
      <c r="D13" s="7">
        <v>0</v>
      </c>
    </row>
    <row r="14" spans="1:26">
      <c r="B14" s="8"/>
      <c r="C14" s="9">
        <f>Sum(C13:C13)</f>
        <v>-20</v>
      </c>
      <c r="D14" s="9">
        <f>Sum(D13:D13)</f>
        <v>0</v>
      </c>
    </row>
    <row r="15" spans="1:26">
      <c r="B15" s="10" t="s">
        <v>32</v>
      </c>
      <c r="C15" s="11">
        <f>Sum(C6:C10)+Sum(C13:C13)</f>
        <v>15990.15</v>
      </c>
      <c r="D15" s="11">
        <f>Sum(D6:D10)+Sum(D13:D13)</f>
        <v>13329.94</v>
      </c>
    </row>
    <row r="16" spans="1:26">
      <c r="B16" s="11" t="str">
        <f>IF((C15)&lt;(G12),"Verlust","")</f>
        <v/>
      </c>
      <c r="C16" s="11" t="str">
        <f>IF((C15)&lt;(G12),(G12)-(C15),"")</f>
        <v/>
      </c>
      <c r="D16" s="11" t="str">
        <f>IF((C15)&lt;(G12),(H12)-(D15),"")</f>
        <v/>
      </c>
      <c r="E16" s="10"/>
      <c r="F16" s="11" t="str">
        <f>IF((C15)&lt;(G12),"","Gewinn")</f>
        <v>Gewinn</v>
      </c>
      <c r="G16" s="11">
        <f>IF((C15)&lt;(G12),"",(C15)-(G12))</f>
        <v>2660.21</v>
      </c>
      <c r="H16" s="11">
        <f>IF((C15)&lt;(G12),"",(D15)-(H12))</f>
        <v>1156.14</v>
      </c>
    </row>
  </sheetData>
  <mergeCells>
    <mergeCell ref="B2:H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9"/>
  <sheetViews>
    <sheetView tabSelected="0" workbookViewId="0" showGridLines="false" showRowColHeaders="1">
      <selection activeCell="I19" sqref="I19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34" bestFit="true" customWidth="true" style="0"/>
    <col min="3" max="3" width="9" bestFit="true" customWidth="true" style="0"/>
    <col min="4" max="4" width="10" bestFit="true" customWidth="true" style="0"/>
    <col min="5" max="5" width="13" bestFit="true" customWidth="true" style="0"/>
    <col min="6" max="6" width="2" customWidth="true" style="0"/>
    <col min="7" max="7" width="35" bestFit="true" customWidth="true" style="0"/>
    <col min="8" max="8" width="9" bestFit="true" customWidth="true" style="0"/>
    <col min="9" max="9" width="10" bestFit="true" customWidth="true" style="0"/>
    <col min="10" max="10" width="13" bestFit="true" customWidth="true" style="0"/>
  </cols>
  <sheetData>
    <row r="2" spans="1:26" customHeight="1" ht="24">
      <c r="B2" s="17" t="s">
        <v>43</v>
      </c>
      <c r="C2" s="17"/>
      <c r="D2" s="17"/>
      <c r="E2" s="17"/>
      <c r="F2" s="17"/>
      <c r="G2" s="17"/>
      <c r="H2" s="17"/>
      <c r="I2" s="17"/>
      <c r="J2" s="17"/>
    </row>
    <row r="4" spans="1:26">
      <c r="B4" s="1" t="s">
        <v>0</v>
      </c>
      <c r="C4" s="2" t="s">
        <v>40</v>
      </c>
      <c r="D4" s="2" t="s">
        <v>41</v>
      </c>
      <c r="E4" s="2" t="s">
        <v>42</v>
      </c>
      <c r="G4" s="1" t="s">
        <v>14</v>
      </c>
      <c r="H4" s="2" t="s">
        <v>40</v>
      </c>
      <c r="I4" s="2" t="s">
        <v>41</v>
      </c>
      <c r="J4" s="2" t="s">
        <v>42</v>
      </c>
    </row>
    <row r="5" spans="1:26">
      <c r="B5" s="3" t="s">
        <v>0</v>
      </c>
      <c r="C5" s="3"/>
      <c r="D5" s="3"/>
      <c r="E5" s="3"/>
      <c r="G5" s="12" t="s">
        <v>14</v>
      </c>
      <c r="H5" s="12"/>
      <c r="I5" s="12"/>
      <c r="J5" s="12"/>
    </row>
    <row r="6" spans="1:26">
      <c r="B6" s="4" t="s">
        <v>3</v>
      </c>
      <c r="C6" s="5">
        <v>0</v>
      </c>
      <c r="D6" s="5">
        <v>203.62</v>
      </c>
      <c r="E6" s="5">
        <f>C6-D6</f>
        <v>-203.62</v>
      </c>
      <c r="G6" s="4" t="s">
        <v>15</v>
      </c>
      <c r="H6" s="5">
        <v>0</v>
      </c>
      <c r="I6" s="5">
        <v>900</v>
      </c>
      <c r="J6" s="5">
        <f>I6-H6</f>
        <v>900</v>
      </c>
    </row>
    <row r="7" spans="1:26">
      <c r="B7" s="6" t="s">
        <v>4</v>
      </c>
      <c r="C7" s="7">
        <v>0</v>
      </c>
      <c r="D7" s="7">
        <v>5928.94</v>
      </c>
      <c r="E7" s="7">
        <f>C7-D7</f>
        <v>-5928.94</v>
      </c>
      <c r="G7" s="13" t="s">
        <v>16</v>
      </c>
      <c r="H7" s="14">
        <v>0</v>
      </c>
      <c r="I7" s="14">
        <v>8480</v>
      </c>
      <c r="J7" s="14">
        <f>I7-H7</f>
        <v>8480</v>
      </c>
    </row>
    <row r="8" spans="1:26">
      <c r="B8" s="4" t="s">
        <v>5</v>
      </c>
      <c r="C8" s="5">
        <v>0</v>
      </c>
      <c r="D8" s="5">
        <v>0</v>
      </c>
      <c r="E8" s="5">
        <f>C8-D8</f>
        <v>0</v>
      </c>
      <c r="G8" s="4" t="s">
        <v>17</v>
      </c>
      <c r="H8" s="5">
        <v>0</v>
      </c>
      <c r="I8" s="5">
        <v>0</v>
      </c>
      <c r="J8" s="5">
        <f>I8-H8</f>
        <v>0</v>
      </c>
    </row>
    <row r="9" spans="1:26">
      <c r="B9" s="6" t="s">
        <v>6</v>
      </c>
      <c r="C9" s="7">
        <v>0</v>
      </c>
      <c r="D9" s="7">
        <v>0</v>
      </c>
      <c r="E9" s="7">
        <f>C9-D9</f>
        <v>0</v>
      </c>
      <c r="G9" s="15"/>
      <c r="H9" s="16">
        <f>Sum(H6:H8)</f>
        <v>0</v>
      </c>
      <c r="I9" s="16">
        <f>Sum(I6:I8)</f>
        <v>9380</v>
      </c>
      <c r="J9" s="16">
        <f>Sum(J6:J8)</f>
        <v>9380</v>
      </c>
    </row>
    <row r="10" spans="1:26">
      <c r="B10" s="4" t="s">
        <v>7</v>
      </c>
      <c r="C10" s="5">
        <v>0</v>
      </c>
      <c r="D10" s="5">
        <v>0</v>
      </c>
      <c r="E10" s="5">
        <f>C10-D10</f>
        <v>0</v>
      </c>
      <c r="G10" s="12" t="s">
        <v>18</v>
      </c>
      <c r="H10" s="12"/>
      <c r="I10" s="12"/>
      <c r="J10" s="12"/>
    </row>
    <row r="11" spans="1:26">
      <c r="B11" s="6" t="s">
        <v>8</v>
      </c>
      <c r="C11" s="7">
        <v>0</v>
      </c>
      <c r="D11" s="7">
        <v>0</v>
      </c>
      <c r="E11" s="7">
        <f>C11-D11</f>
        <v>0</v>
      </c>
      <c r="G11" s="13" t="s">
        <v>19</v>
      </c>
      <c r="H11" s="14">
        <v>0</v>
      </c>
      <c r="I11" s="14">
        <v>0</v>
      </c>
      <c r="J11" s="14">
        <f>I11-H11</f>
        <v>0</v>
      </c>
    </row>
    <row r="12" spans="1:26">
      <c r="B12" s="4" t="s">
        <v>9</v>
      </c>
      <c r="C12" s="5">
        <v>0</v>
      </c>
      <c r="D12" s="5">
        <v>0</v>
      </c>
      <c r="E12" s="5">
        <f>C12-D12</f>
        <v>0</v>
      </c>
      <c r="G12" s="4" t="s">
        <v>20</v>
      </c>
      <c r="H12" s="5">
        <v>0</v>
      </c>
      <c r="I12" s="5">
        <v>0</v>
      </c>
      <c r="J12" s="5">
        <f>I12-H12</f>
        <v>0</v>
      </c>
    </row>
    <row r="13" spans="1:26">
      <c r="B13" s="8"/>
      <c r="C13" s="9">
        <f>Sum(C6:C12)</f>
        <v>0</v>
      </c>
      <c r="D13" s="9">
        <f>Sum(D6:D12)</f>
        <v>6132.56</v>
      </c>
      <c r="E13" s="9">
        <f>Sum(E6:E12)</f>
        <v>-6132.56</v>
      </c>
      <c r="G13" s="15"/>
      <c r="H13" s="16">
        <f>Sum(H11:H12)</f>
        <v>0</v>
      </c>
      <c r="I13" s="16">
        <f>Sum(I11:I12)</f>
        <v>0</v>
      </c>
      <c r="J13" s="16">
        <f>Sum(J11:J12)</f>
        <v>0</v>
      </c>
    </row>
    <row r="14" spans="1:26">
      <c r="B14" s="3" t="s">
        <v>10</v>
      </c>
      <c r="C14" s="3"/>
      <c r="D14" s="3"/>
      <c r="E14" s="3"/>
      <c r="G14" s="10" t="s">
        <v>21</v>
      </c>
      <c r="H14" s="11">
        <f>Sum(H6:H8)+Sum(H11:H12)</f>
        <v>0</v>
      </c>
      <c r="I14" s="11">
        <f>Sum(I6:I8)+Sum(I11:I12)</f>
        <v>9380</v>
      </c>
      <c r="J14" s="11">
        <f>Sum(J6:J8)+Sum(J11:J12)</f>
        <v>9380</v>
      </c>
    </row>
    <row r="15" spans="1:26">
      <c r="B15" s="6" t="s">
        <v>11</v>
      </c>
      <c r="C15" s="7">
        <v>0</v>
      </c>
      <c r="D15" s="7">
        <v>587.23</v>
      </c>
      <c r="E15" s="7">
        <f>C15-D15</f>
        <v>-587.23</v>
      </c>
    </row>
    <row r="16" spans="1:26">
      <c r="B16" s="4" t="s">
        <v>12</v>
      </c>
      <c r="C16" s="5">
        <v>0</v>
      </c>
      <c r="D16" s="5">
        <v>0</v>
      </c>
      <c r="E16" s="5">
        <f>C16-D16</f>
        <v>0</v>
      </c>
    </row>
    <row r="17" spans="1:26">
      <c r="B17" s="8"/>
      <c r="C17" s="9">
        <f>Sum(C15:C16)</f>
        <v>0</v>
      </c>
      <c r="D17" s="9">
        <f>Sum(D15:D16)</f>
        <v>587.23</v>
      </c>
      <c r="E17" s="9">
        <f>Sum(E15:E16)</f>
        <v>-587.23</v>
      </c>
    </row>
    <row r="18" spans="1:26">
      <c r="B18" s="10" t="s">
        <v>13</v>
      </c>
      <c r="C18" s="11">
        <f>Sum(C6:C12)+Sum(C15:C16)</f>
        <v>0</v>
      </c>
      <c r="D18" s="11">
        <f>Sum(D6:D12)+Sum(D15:D16)</f>
        <v>6719.79</v>
      </c>
      <c r="E18" s="11">
        <f>Sum(E6:E12)+Sum(E15:E16)</f>
        <v>-6719.79</v>
      </c>
    </row>
    <row r="19" spans="1:26">
      <c r="B19" s="10" t="s">
        <v>44</v>
      </c>
      <c r="C19" s="11">
        <f>(H14)-(C18)</f>
        <v>0</v>
      </c>
      <c r="D19" s="11">
        <f>(I14)-(D18)</f>
        <v>2660.21</v>
      </c>
      <c r="E19" s="10"/>
      <c r="F19" s="10"/>
      <c r="G19" s="10" t="s">
        <v>44</v>
      </c>
      <c r="H19" s="11">
        <f>(H14)-(C18)</f>
        <v>0</v>
      </c>
      <c r="I19" s="11">
        <f>(I14)-(D18)</f>
        <v>2660.21</v>
      </c>
      <c r="J19" s="10"/>
    </row>
  </sheetData>
  <mergeCells>
    <mergeCell ref="B2:J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6"/>
  <sheetViews>
    <sheetView tabSelected="0" workbookViewId="0" showGridLines="false" showRowColHeaders="1">
      <selection activeCell="F16" sqref="F16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17" bestFit="true" customWidth="true" style="0"/>
    <col min="3" max="3" width="11" bestFit="true" customWidth="true" style="0"/>
    <col min="4" max="4" width="2" customWidth="true" style="0"/>
    <col min="5" max="5" width="17" bestFit="true" customWidth="true" style="0"/>
    <col min="6" max="6" width="11" bestFit="true" customWidth="true" style="0"/>
  </cols>
  <sheetData>
    <row r="2" spans="1:26" customHeight="1" ht="24">
      <c r="B2" s="17" t="s">
        <v>45</v>
      </c>
      <c r="C2" s="17"/>
      <c r="D2" s="17"/>
      <c r="E2" s="17"/>
      <c r="F2" s="17"/>
    </row>
    <row r="4" spans="1:26">
      <c r="B4" s="1" t="s">
        <v>23</v>
      </c>
      <c r="C4" s="2"/>
      <c r="E4" s="1" t="s">
        <v>33</v>
      </c>
      <c r="F4" s="2"/>
    </row>
    <row r="5" spans="1:26">
      <c r="B5" s="3" t="s">
        <v>24</v>
      </c>
      <c r="C5" s="3"/>
      <c r="E5" s="12" t="s">
        <v>34</v>
      </c>
      <c r="F5" s="12"/>
    </row>
    <row r="6" spans="1:26">
      <c r="B6" s="4" t="s">
        <v>25</v>
      </c>
      <c r="C6" s="5">
        <v>134.69</v>
      </c>
      <c r="E6" s="4" t="s">
        <v>34</v>
      </c>
      <c r="F6" s="5">
        <v>13329.94</v>
      </c>
    </row>
    <row r="7" spans="1:26">
      <c r="B7" s="6" t="s">
        <v>26</v>
      </c>
      <c r="C7" s="7">
        <v>12745.39</v>
      </c>
      <c r="E7" s="13" t="s">
        <v>35</v>
      </c>
      <c r="F7" s="14">
        <v>0</v>
      </c>
    </row>
    <row r="8" spans="1:26">
      <c r="B8" s="4" t="s">
        <v>27</v>
      </c>
      <c r="C8" s="5">
        <v>449.86</v>
      </c>
      <c r="E8" s="15"/>
      <c r="F8" s="16">
        <f>Sum(F6:F7)</f>
        <v>13329.94</v>
      </c>
    </row>
    <row r="9" spans="1:26">
      <c r="B9" s="6" t="s">
        <v>28</v>
      </c>
      <c r="C9" s="7">
        <v>0</v>
      </c>
      <c r="E9" s="12" t="s">
        <v>36</v>
      </c>
      <c r="F9" s="12"/>
    </row>
    <row r="10" spans="1:26">
      <c r="B10" s="4" t="s">
        <v>29</v>
      </c>
      <c r="C10" s="5">
        <v>0</v>
      </c>
      <c r="E10" s="4" t="s">
        <v>37</v>
      </c>
      <c r="F10" s="5">
        <v>0</v>
      </c>
    </row>
    <row r="11" spans="1:26">
      <c r="B11" s="8"/>
      <c r="C11" s="9">
        <f>Sum(C6:C10)</f>
        <v>13329.94</v>
      </c>
      <c r="E11" s="15"/>
      <c r="F11" s="16">
        <f>Sum(F10:F10)</f>
        <v>0</v>
      </c>
    </row>
    <row r="12" spans="1:26">
      <c r="B12" s="3" t="s">
        <v>30</v>
      </c>
      <c r="C12" s="3"/>
      <c r="E12" s="10" t="s">
        <v>38</v>
      </c>
      <c r="F12" s="11">
        <f>Sum(F6:F7)+Sum(F10:F10)</f>
        <v>13329.94</v>
      </c>
    </row>
    <row r="13" spans="1:26">
      <c r="B13" s="6" t="s">
        <v>31</v>
      </c>
      <c r="C13" s="7">
        <v>0</v>
      </c>
    </row>
    <row r="14" spans="1:26">
      <c r="B14" s="8"/>
      <c r="C14" s="9">
        <f>Sum(C13:C13)</f>
        <v>0</v>
      </c>
    </row>
    <row r="15" spans="1:26">
      <c r="B15" s="10" t="s">
        <v>32</v>
      </c>
      <c r="C15" s="11">
        <f>Sum(C6:C10)+Sum(C13:C13)</f>
        <v>13329.94</v>
      </c>
    </row>
    <row r="16" spans="1:26">
      <c r="B16" s="18" t="str">
        <f>IF((C15-F12&lt;-0.001),"Fehlbetrag, bitte korrigieren","")</f>
        <v/>
      </c>
      <c r="C16" s="18" t="str">
        <f>IF((C15-F12&lt;-0.001),(F12)-(C15),"")</f>
        <v/>
      </c>
      <c r="D16" s="10"/>
      <c r="E16" s="18" t="str">
        <f>IF((C15-F12&gt;0.001),"Fehlbetrag, bitte korrigieren","")</f>
        <v/>
      </c>
      <c r="F16" s="18" t="str">
        <f>IF((C15-F12&gt;0.001),(C15)-(F12),"")</f>
        <v/>
      </c>
    </row>
  </sheetData>
  <mergeCells>
    <mergeCell ref="B2:F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Erfolgsrechnung</vt:lpstr>
      <vt:lpstr>Bilanz</vt:lpstr>
      <vt:lpstr>Budget</vt:lpstr>
      <vt:lpstr>Eröffnungsbilanz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2023-05-22T15:59:00+02:00</dcterms:created>
  <dcterms:modified xsi:type="dcterms:W3CDTF">2023-05-22T15:59:00+02:00</dcterms:modified>
  <dc:title>Untitled Spreadsheet</dc:title>
  <dc:description/>
  <dc:subject/>
  <cp:keywords/>
  <cp:category/>
</cp:coreProperties>
</file>